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 tabRatio="846"/>
  </bookViews>
  <sheets>
    <sheet name="Supple Tbl C" sheetId="13" r:id="rId1"/>
  </sheets>
  <definedNames>
    <definedName name="_xlnm.Print_Area" localSheetId="0">'Supple Tbl C'!$A$5:$M$48</definedName>
    <definedName name="_xlnm.Print_Titles" localSheetId="0">'Supple Tbl C'!$1:$4</definedName>
  </definedNames>
  <calcPr calcId="145621"/>
</workbook>
</file>

<file path=xl/calcChain.xml><?xml version="1.0" encoding="utf-8"?>
<calcChain xmlns="http://schemas.openxmlformats.org/spreadsheetml/2006/main">
  <c r="B42" i="13" l="1"/>
  <c r="F10" i="13" l="1"/>
  <c r="G46" i="13"/>
  <c r="G45" i="13"/>
  <c r="I6" i="13" l="1"/>
  <c r="L6" i="13" s="1"/>
  <c r="D6" i="13"/>
  <c r="G6" i="13"/>
  <c r="J6" i="13" s="1"/>
  <c r="M6" i="13" s="1"/>
  <c r="B46" i="13"/>
  <c r="H46" i="13" s="1"/>
  <c r="K46" i="13" s="1"/>
  <c r="B45" i="13"/>
  <c r="H45" i="13" s="1"/>
  <c r="K45" i="13" s="1"/>
  <c r="H10" i="13"/>
  <c r="C10" i="13"/>
  <c r="C45" i="13" s="1"/>
  <c r="I45" i="13" s="1"/>
  <c r="L45" i="13" s="1"/>
  <c r="I10" i="13" l="1"/>
  <c r="C46" i="13"/>
  <c r="I46" i="13" s="1"/>
  <c r="L46" i="13" s="1"/>
  <c r="D43" i="13"/>
  <c r="H6" i="13"/>
  <c r="K6" i="13" s="1"/>
  <c r="D7" i="13"/>
  <c r="G7" i="13"/>
  <c r="H7" i="13"/>
  <c r="K7" i="13" s="1"/>
  <c r="I7" i="13"/>
  <c r="L7" i="13" s="1"/>
  <c r="D8" i="13"/>
  <c r="G8" i="13"/>
  <c r="J8" i="13" s="1"/>
  <c r="M8" i="13" s="1"/>
  <c r="H8" i="13"/>
  <c r="K8" i="13" s="1"/>
  <c r="I8" i="13"/>
  <c r="L8" i="13" s="1"/>
  <c r="D9" i="13"/>
  <c r="G9" i="13"/>
  <c r="H9" i="13"/>
  <c r="K9" i="13" s="1"/>
  <c r="I9" i="13"/>
  <c r="L9" i="13" s="1"/>
  <c r="D10" i="13"/>
  <c r="G10" i="13"/>
  <c r="K10" i="13"/>
  <c r="L10" i="13"/>
  <c r="D11" i="13"/>
  <c r="G11" i="13"/>
  <c r="H11" i="13"/>
  <c r="K11" i="13" s="1"/>
  <c r="I11" i="13"/>
  <c r="L11" i="13" s="1"/>
  <c r="D12" i="13"/>
  <c r="G12" i="13"/>
  <c r="H12" i="13"/>
  <c r="K12" i="13" s="1"/>
  <c r="I12" i="13"/>
  <c r="L12" i="13" s="1"/>
  <c r="J12" i="13"/>
  <c r="M12" i="13" s="1"/>
  <c r="D13" i="13"/>
  <c r="G13" i="13"/>
  <c r="J13" i="13" s="1"/>
  <c r="M13" i="13" s="1"/>
  <c r="H13" i="13"/>
  <c r="K13" i="13" s="1"/>
  <c r="I13" i="13"/>
  <c r="L13" i="13" s="1"/>
  <c r="D14" i="13"/>
  <c r="G14" i="13"/>
  <c r="J14" i="13" s="1"/>
  <c r="M14" i="13" s="1"/>
  <c r="H14" i="13"/>
  <c r="K14" i="13" s="1"/>
  <c r="I14" i="13"/>
  <c r="L14" i="13" s="1"/>
  <c r="D15" i="13"/>
  <c r="G15" i="13"/>
  <c r="H15" i="13"/>
  <c r="K15" i="13" s="1"/>
  <c r="I15" i="13"/>
  <c r="L15" i="13" s="1"/>
  <c r="D16" i="13"/>
  <c r="G16" i="13"/>
  <c r="J16" i="13" s="1"/>
  <c r="M16" i="13" s="1"/>
  <c r="H16" i="13"/>
  <c r="K16" i="13" s="1"/>
  <c r="I16" i="13"/>
  <c r="L16" i="13" s="1"/>
  <c r="D17" i="13"/>
  <c r="G17" i="13"/>
  <c r="H17" i="13"/>
  <c r="K17" i="13" s="1"/>
  <c r="I17" i="13"/>
  <c r="L17" i="13" s="1"/>
  <c r="D18" i="13"/>
  <c r="G18" i="13"/>
  <c r="H18" i="13"/>
  <c r="K18" i="13" s="1"/>
  <c r="I18" i="13"/>
  <c r="L18" i="13" s="1"/>
  <c r="D19" i="13"/>
  <c r="G19" i="13"/>
  <c r="H19" i="13"/>
  <c r="K19" i="13" s="1"/>
  <c r="I19" i="13"/>
  <c r="L19" i="13" s="1"/>
  <c r="D20" i="13"/>
  <c r="G20" i="13"/>
  <c r="H20" i="13"/>
  <c r="K20" i="13" s="1"/>
  <c r="I20" i="13"/>
  <c r="L20" i="13" s="1"/>
  <c r="J20" i="13"/>
  <c r="M20" i="13" s="1"/>
  <c r="D21" i="13"/>
  <c r="G21" i="13"/>
  <c r="J21" i="13" s="1"/>
  <c r="M21" i="13" s="1"/>
  <c r="H21" i="13"/>
  <c r="K21" i="13" s="1"/>
  <c r="I21" i="13"/>
  <c r="L21" i="13" s="1"/>
  <c r="D22" i="13"/>
  <c r="G22" i="13"/>
  <c r="J22" i="13" s="1"/>
  <c r="M22" i="13" s="1"/>
  <c r="H22" i="13"/>
  <c r="K22" i="13" s="1"/>
  <c r="I22" i="13"/>
  <c r="L22" i="13" s="1"/>
  <c r="D23" i="13"/>
  <c r="G23" i="13"/>
  <c r="H23" i="13"/>
  <c r="K23" i="13" s="1"/>
  <c r="I23" i="13"/>
  <c r="L23" i="13" s="1"/>
  <c r="D24" i="13"/>
  <c r="G24" i="13"/>
  <c r="J24" i="13" s="1"/>
  <c r="M24" i="13" s="1"/>
  <c r="H24" i="13"/>
  <c r="K24" i="13" s="1"/>
  <c r="I24" i="13"/>
  <c r="L24" i="13" s="1"/>
  <c r="D25" i="13"/>
  <c r="G25" i="13"/>
  <c r="H25" i="13"/>
  <c r="K25" i="13" s="1"/>
  <c r="I25" i="13"/>
  <c r="L25" i="13" s="1"/>
  <c r="D26" i="13"/>
  <c r="G26" i="13"/>
  <c r="H26" i="13"/>
  <c r="K26" i="13" s="1"/>
  <c r="I26" i="13"/>
  <c r="L26" i="13" s="1"/>
  <c r="D27" i="13"/>
  <c r="G27" i="13"/>
  <c r="H27" i="13"/>
  <c r="K27" i="13" s="1"/>
  <c r="I27" i="13"/>
  <c r="L27" i="13" s="1"/>
  <c r="D28" i="13"/>
  <c r="G28" i="13"/>
  <c r="H28" i="13"/>
  <c r="K28" i="13" s="1"/>
  <c r="I28" i="13"/>
  <c r="L28" i="13" s="1"/>
  <c r="J28" i="13"/>
  <c r="M28" i="13" s="1"/>
  <c r="D29" i="13"/>
  <c r="G29" i="13"/>
  <c r="J29" i="13" s="1"/>
  <c r="H29" i="13"/>
  <c r="I29" i="13"/>
  <c r="D30" i="13"/>
  <c r="G30" i="13"/>
  <c r="J30" i="13" s="1"/>
  <c r="M30" i="13" s="1"/>
  <c r="H30" i="13"/>
  <c r="K30" i="13" s="1"/>
  <c r="I30" i="13"/>
  <c r="L30" i="13" s="1"/>
  <c r="D31" i="13"/>
  <c r="G31" i="13"/>
  <c r="H31" i="13"/>
  <c r="K31" i="13" s="1"/>
  <c r="I31" i="13"/>
  <c r="L31" i="13" s="1"/>
  <c r="D32" i="13"/>
  <c r="G32" i="13"/>
  <c r="J32" i="13" s="1"/>
  <c r="M32" i="13" s="1"/>
  <c r="H32" i="13"/>
  <c r="K32" i="13" s="1"/>
  <c r="I32" i="13"/>
  <c r="L32" i="13" s="1"/>
  <c r="D33" i="13"/>
  <c r="G33" i="13"/>
  <c r="H33" i="13"/>
  <c r="K33" i="13" s="1"/>
  <c r="I33" i="13"/>
  <c r="L33" i="13" s="1"/>
  <c r="D34" i="13"/>
  <c r="G34" i="13"/>
  <c r="H34" i="13"/>
  <c r="K34" i="13" s="1"/>
  <c r="I34" i="13"/>
  <c r="L34" i="13" s="1"/>
  <c r="D35" i="13"/>
  <c r="G35" i="13"/>
  <c r="H35" i="13"/>
  <c r="K35" i="13" s="1"/>
  <c r="I35" i="13"/>
  <c r="L35" i="13" s="1"/>
  <c r="D36" i="13"/>
  <c r="G36" i="13"/>
  <c r="H36" i="13"/>
  <c r="K36" i="13" s="1"/>
  <c r="I36" i="13"/>
  <c r="L36" i="13" s="1"/>
  <c r="J36" i="13"/>
  <c r="M36" i="13" s="1"/>
  <c r="D37" i="13"/>
  <c r="G37" i="13"/>
  <c r="J37" i="13" s="1"/>
  <c r="M37" i="13" s="1"/>
  <c r="H37" i="13"/>
  <c r="K37" i="13" s="1"/>
  <c r="I37" i="13"/>
  <c r="L37" i="13" s="1"/>
  <c r="D38" i="13"/>
  <c r="G38" i="13"/>
  <c r="J38" i="13" s="1"/>
  <c r="M38" i="13" s="1"/>
  <c r="H38" i="13"/>
  <c r="K38" i="13" s="1"/>
  <c r="I38" i="13"/>
  <c r="L38" i="13" s="1"/>
  <c r="D39" i="13"/>
  <c r="G39" i="13"/>
  <c r="H39" i="13"/>
  <c r="K39" i="13" s="1"/>
  <c r="I39" i="13"/>
  <c r="L39" i="13" s="1"/>
  <c r="D40" i="13"/>
  <c r="G40" i="13"/>
  <c r="J40" i="13" s="1"/>
  <c r="M40" i="13" s="1"/>
  <c r="H40" i="13"/>
  <c r="K40" i="13" s="1"/>
  <c r="I40" i="13"/>
  <c r="L40" i="13" s="1"/>
  <c r="D41" i="13"/>
  <c r="G41" i="13"/>
  <c r="H41" i="13"/>
  <c r="K41" i="13" s="1"/>
  <c r="I41" i="13"/>
  <c r="L41" i="13" s="1"/>
  <c r="D42" i="13"/>
  <c r="G42" i="13"/>
  <c r="H42" i="13"/>
  <c r="K42" i="13" s="1"/>
  <c r="I42" i="13"/>
  <c r="L42" i="13" s="1"/>
  <c r="G43" i="13"/>
  <c r="J43" i="13" s="1"/>
  <c r="M43" i="13" s="1"/>
  <c r="H43" i="13"/>
  <c r="K43" i="13" s="1"/>
  <c r="I43" i="13"/>
  <c r="L43" i="13" s="1"/>
  <c r="J41" i="13" l="1"/>
  <c r="M41" i="13" s="1"/>
  <c r="J34" i="13"/>
  <c r="M34" i="13" s="1"/>
  <c r="J33" i="13"/>
  <c r="M33" i="13" s="1"/>
  <c r="J26" i="13"/>
  <c r="M26" i="13" s="1"/>
  <c r="J25" i="13"/>
  <c r="M25" i="13" s="1"/>
  <c r="J18" i="13"/>
  <c r="M18" i="13" s="1"/>
  <c r="J17" i="13"/>
  <c r="M17" i="13" s="1"/>
  <c r="J9" i="13"/>
  <c r="M9" i="13" s="1"/>
  <c r="D45" i="13"/>
  <c r="J45" i="13" s="1"/>
  <c r="M45" i="13" s="1"/>
  <c r="D46" i="13"/>
  <c r="J46" i="13" s="1"/>
  <c r="M46" i="13" s="1"/>
  <c r="J42" i="13"/>
  <c r="M42" i="13" s="1"/>
  <c r="J10" i="13"/>
  <c r="M10" i="13" s="1"/>
  <c r="J39" i="13"/>
  <c r="M39" i="13" s="1"/>
  <c r="J35" i="13"/>
  <c r="M35" i="13" s="1"/>
  <c r="J31" i="13"/>
  <c r="M31" i="13" s="1"/>
  <c r="J27" i="13"/>
  <c r="M27" i="13" s="1"/>
  <c r="J23" i="13"/>
  <c r="M23" i="13" s="1"/>
  <c r="J19" i="13"/>
  <c r="M19" i="13" s="1"/>
  <c r="J15" i="13"/>
  <c r="M15" i="13" s="1"/>
  <c r="J11" i="13"/>
  <c r="M11" i="13" s="1"/>
  <c r="J7" i="13"/>
  <c r="M7" i="13" s="1"/>
</calcChain>
</file>

<file path=xl/sharedStrings.xml><?xml version="1.0" encoding="utf-8"?>
<sst xmlns="http://schemas.openxmlformats.org/spreadsheetml/2006/main" count="58" uniqueCount="54">
  <si>
    <t>Imports</t>
  </si>
  <si>
    <t>Exports</t>
  </si>
  <si>
    <t>Trade balance</t>
  </si>
  <si>
    <t>Agriculture, forestry, fisheries</t>
  </si>
  <si>
    <t>Mining</t>
  </si>
  <si>
    <t xml:space="preserve">    Oil and gas</t>
  </si>
  <si>
    <t xml:space="preserve">    Minerals and ores</t>
  </si>
  <si>
    <t>Manufacturing</t>
  </si>
  <si>
    <t xml:space="preserve">    Non-durable goods</t>
  </si>
  <si>
    <t xml:space="preserve">        Food and kindred products</t>
  </si>
  <si>
    <t xml:space="preserve">        Beverage and tobacco products</t>
  </si>
  <si>
    <t xml:space="preserve">        Textiles and fabrics</t>
  </si>
  <si>
    <t xml:space="preserve">        Textile mill products</t>
  </si>
  <si>
    <t xml:space="preserve">        Apparel and accessories</t>
  </si>
  <si>
    <t xml:space="preserve">        Leather and allied products</t>
  </si>
  <si>
    <t xml:space="preserve">    Industrial supplies</t>
  </si>
  <si>
    <t xml:space="preserve">        Wood products</t>
  </si>
  <si>
    <t xml:space="preserve">        Paper</t>
  </si>
  <si>
    <t xml:space="preserve">        Printed matter and related products</t>
  </si>
  <si>
    <t xml:space="preserve">        Refined petroleum products</t>
  </si>
  <si>
    <t xml:space="preserve">        Chemicals</t>
  </si>
  <si>
    <t xml:space="preserve">        Plastics and rubber products</t>
  </si>
  <si>
    <t xml:space="preserve">        Nonmetallic mineral products</t>
  </si>
  <si>
    <t xml:space="preserve">    Durable goods</t>
  </si>
  <si>
    <t xml:space="preserve">        Primary metal</t>
  </si>
  <si>
    <t xml:space="preserve">        Fabricated metal products</t>
  </si>
  <si>
    <t xml:space="preserve">        Not specified metal industries</t>
  </si>
  <si>
    <t xml:space="preserve">        Machinery, except electrical</t>
  </si>
  <si>
    <t xml:space="preserve">        Computer and electronic parts</t>
  </si>
  <si>
    <t xml:space="preserve">        Electrical equipment, appliances, and components</t>
  </si>
  <si>
    <t xml:space="preserve">        Transportation equipment</t>
  </si>
  <si>
    <t xml:space="preserve">        Furniture and fixtures</t>
  </si>
  <si>
    <t xml:space="preserve">        Miscellaneous manufactured commodities</t>
  </si>
  <si>
    <t xml:space="preserve">  SUBTOTAL, NON-OIL GOODS</t>
  </si>
  <si>
    <t>TOTAL</t>
  </si>
  <si>
    <t>2001-2010</t>
  </si>
  <si>
    <t>Supplemental Table C</t>
  </si>
  <si>
    <t>Navigational, measuring, electromedical, and control instruments</t>
  </si>
  <si>
    <t>Computer and peripheral equipment</t>
  </si>
  <si>
    <t>Communications, audio and video equipment</t>
  </si>
  <si>
    <t xml:space="preserve">Semiconductor and other electronic components &amp; storage media </t>
  </si>
  <si>
    <t>Motor vehicles and parts</t>
  </si>
  <si>
    <t>Aerospace product and parts</t>
  </si>
  <si>
    <t>Railroad, ship, and other transportation equipment</t>
  </si>
  <si>
    <t>Scrap and second-hand goods</t>
  </si>
  <si>
    <t>Change in imports ($)</t>
  </si>
  <si>
    <t>Change in exports ($)</t>
  </si>
  <si>
    <t>Change in trade balance ($)</t>
  </si>
  <si>
    <t>Change in imports (%)</t>
  </si>
  <si>
    <t>Change in exports (%)</t>
  </si>
  <si>
    <t>Change in trade balance (%)</t>
  </si>
  <si>
    <t>Industry</t>
  </si>
  <si>
    <t>Imports, exports, and trade balance between the United States and China, 2001-10</t>
  </si>
  <si>
    <t>Source: EPI analysis of tariff and trade data from U.S. International Trade Commission (2011).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</si>
</sst>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"/>
    <numFmt numFmtId="165" formatCode="0.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4" xfId="0" applyBorder="1"/>
    <xf numFmtId="166" fontId="0" fillId="0" borderId="0" xfId="0" applyNumberFormat="1"/>
    <xf numFmtId="0" fontId="3" fillId="0" borderId="8" xfId="0" applyFont="1" applyBorder="1"/>
    <xf numFmtId="0" fontId="3" fillId="0" borderId="0" xfId="0" applyFont="1" applyBorder="1"/>
    <xf numFmtId="164" fontId="3" fillId="0" borderId="0" xfId="0" applyNumberFormat="1" applyFont="1" applyBorder="1"/>
    <xf numFmtId="166" fontId="3" fillId="0" borderId="0" xfId="0" applyNumberFormat="1" applyFont="1" applyBorder="1"/>
    <xf numFmtId="9" fontId="3" fillId="0" borderId="0" xfId="1" applyFont="1" applyBorder="1"/>
    <xf numFmtId="9" fontId="3" fillId="0" borderId="9" xfId="1" applyFont="1" applyBorder="1"/>
    <xf numFmtId="0" fontId="0" fillId="0" borderId="8" xfId="0" applyBorder="1"/>
    <xf numFmtId="166" fontId="0" fillId="0" borderId="0" xfId="0" applyNumberFormat="1" applyBorder="1"/>
    <xf numFmtId="0" fontId="0" fillId="0" borderId="9" xfId="0" applyBorder="1"/>
    <xf numFmtId="9" fontId="3" fillId="2" borderId="14" xfId="1" applyFont="1" applyFill="1" applyBorder="1"/>
    <xf numFmtId="164" fontId="3" fillId="2" borderId="0" xfId="0" applyNumberFormat="1" applyFont="1" applyFill="1" applyBorder="1"/>
    <xf numFmtId="166" fontId="3" fillId="0" borderId="1" xfId="0" applyNumberFormat="1" applyFont="1" applyBorder="1"/>
    <xf numFmtId="9" fontId="3" fillId="2" borderId="1" xfId="1" applyFont="1" applyFill="1" applyBorder="1"/>
    <xf numFmtId="9" fontId="3" fillId="2" borderId="9" xfId="1" applyFont="1" applyFill="1" applyBorder="1"/>
    <xf numFmtId="166" fontId="3" fillId="2" borderId="1" xfId="0" applyNumberFormat="1" applyFont="1" applyFill="1" applyBorder="1"/>
    <xf numFmtId="9" fontId="3" fillId="0" borderId="1" xfId="1" applyFont="1" applyBorder="1"/>
    <xf numFmtId="164" fontId="3" fillId="2" borderId="0" xfId="56" applyNumberFormat="1" applyFont="1" applyFill="1" applyBorder="1"/>
    <xf numFmtId="166" fontId="3" fillId="2" borderId="2" xfId="0" applyNumberFormat="1" applyFont="1" applyFill="1" applyBorder="1"/>
    <xf numFmtId="164" fontId="3" fillId="0" borderId="1" xfId="0" applyNumberFormat="1" applyFont="1" applyBorder="1"/>
    <xf numFmtId="9" fontId="3" fillId="2" borderId="0" xfId="1" applyFont="1" applyFill="1" applyBorder="1"/>
    <xf numFmtId="164" fontId="3" fillId="2" borderId="1" xfId="0" applyNumberFormat="1" applyFont="1" applyFill="1" applyBorder="1"/>
    <xf numFmtId="0" fontId="3" fillId="2" borderId="13" xfId="0" applyFont="1" applyFill="1" applyBorder="1"/>
    <xf numFmtId="164" fontId="3" fillId="2" borderId="3" xfId="0" applyNumberFormat="1" applyFont="1" applyFill="1" applyBorder="1"/>
    <xf numFmtId="9" fontId="3" fillId="0" borderId="14" xfId="1" applyFont="1" applyBorder="1"/>
    <xf numFmtId="0" fontId="3" fillId="2" borderId="8" xfId="0" applyFont="1" applyFill="1" applyBorder="1"/>
    <xf numFmtId="166" fontId="3" fillId="0" borderId="2" xfId="0" applyNumberFormat="1" applyFont="1" applyBorder="1"/>
    <xf numFmtId="0" fontId="3" fillId="0" borderId="13" xfId="0" applyFont="1" applyBorder="1"/>
    <xf numFmtId="0" fontId="3" fillId="0" borderId="13" xfId="0" applyFont="1" applyFill="1" applyBorder="1"/>
    <xf numFmtId="0" fontId="3" fillId="0" borderId="1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64" fontId="3" fillId="0" borderId="0" xfId="56" applyNumberFormat="1" applyFont="1" applyFill="1" applyBorder="1"/>
    <xf numFmtId="164" fontId="3" fillId="0" borderId="3" xfId="0" applyNumberFormat="1" applyFont="1" applyFill="1" applyBorder="1"/>
    <xf numFmtId="164" fontId="3" fillId="0" borderId="0" xfId="0" applyNumberFormat="1" applyFont="1" applyFill="1" applyBorder="1"/>
    <xf numFmtId="9" fontId="3" fillId="0" borderId="0" xfId="1" applyFont="1" applyFill="1" applyBorder="1"/>
    <xf numFmtId="9" fontId="3" fillId="0" borderId="9" xfId="1" applyFont="1" applyFill="1" applyBorder="1"/>
    <xf numFmtId="164" fontId="0" fillId="0" borderId="0" xfId="0" applyNumberFormat="1" applyFill="1"/>
    <xf numFmtId="164" fontId="3" fillId="0" borderId="4" xfId="0" applyNumberFormat="1" applyFont="1" applyBorder="1"/>
    <xf numFmtId="164" fontId="3" fillId="2" borderId="2" xfId="0" applyNumberFormat="1" applyFont="1" applyFill="1" applyBorder="1"/>
    <xf numFmtId="164" fontId="3" fillId="0" borderId="2" xfId="0" applyNumberFormat="1" applyFont="1" applyBorder="1"/>
    <xf numFmtId="0" fontId="0" fillId="0" borderId="0" xfId="0" applyFont="1" applyFill="1" applyAlignment="1"/>
    <xf numFmtId="164" fontId="0" fillId="2" borderId="0" xfId="0" applyNumberFormat="1" applyFill="1" applyBorder="1" applyAlignment="1">
      <alignment horizontal="right"/>
    </xf>
    <xf numFmtId="0" fontId="3" fillId="2" borderId="8" xfId="0" applyFont="1" applyFill="1" applyBorder="1" applyAlignment="1">
      <alignment horizontal="left" wrapText="1" indent="6"/>
    </xf>
    <xf numFmtId="0" fontId="3" fillId="2" borderId="8" xfId="0" applyFont="1" applyFill="1" applyBorder="1" applyAlignment="1">
      <alignment horizontal="left" indent="6"/>
    </xf>
    <xf numFmtId="0" fontId="3" fillId="0" borderId="8" xfId="0" applyFont="1" applyFill="1" applyBorder="1" applyAlignment="1">
      <alignment horizontal="left" indent="6"/>
    </xf>
    <xf numFmtId="0" fontId="3" fillId="0" borderId="8" xfId="0" applyFont="1" applyFill="1" applyBorder="1" applyAlignment="1">
      <alignment horizontal="left" wrapText="1" indent="6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66" fontId="3" fillId="2" borderId="0" xfId="0" applyNumberFormat="1" applyFont="1" applyFill="1" applyBorder="1"/>
    <xf numFmtId="165" fontId="0" fillId="2" borderId="0" xfId="0" applyNumberFormat="1" applyFill="1" applyBorder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57">
    <cellStyle name="Currency" xfId="56" builtinId="4"/>
    <cellStyle name="Normal" xfId="0" builtinId="0"/>
    <cellStyle name="Normal 10" xfId="51"/>
    <cellStyle name="Normal 11" xfId="14"/>
    <cellStyle name="Normal 12" xfId="19"/>
    <cellStyle name="Normal 13" xfId="53"/>
    <cellStyle name="Normal 14" xfId="36"/>
    <cellStyle name="Normal 15" xfId="10"/>
    <cellStyle name="Normal 16" xfId="5"/>
    <cellStyle name="Normal 17" xfId="31"/>
    <cellStyle name="Normal 18" xfId="38"/>
    <cellStyle name="Normal 19" xfId="12"/>
    <cellStyle name="Normal 2" xfId="2"/>
    <cellStyle name="Normal 20" xfId="37"/>
    <cellStyle name="Normal 21" xfId="50"/>
    <cellStyle name="Normal 22" xfId="34"/>
    <cellStyle name="Normal 23" xfId="9"/>
    <cellStyle name="Normal 24" xfId="6"/>
    <cellStyle name="Normal 25" xfId="15"/>
    <cellStyle name="Normal 26" xfId="28"/>
    <cellStyle name="Normal 27" xfId="32"/>
    <cellStyle name="Normal 28" xfId="54"/>
    <cellStyle name="Normal 29" xfId="43"/>
    <cellStyle name="Normal 3" xfId="52"/>
    <cellStyle name="Normal 30" xfId="45"/>
    <cellStyle name="Normal 31" xfId="21"/>
    <cellStyle name="Normal 32" xfId="23"/>
    <cellStyle name="Normal 33" xfId="42"/>
    <cellStyle name="Normal 34" xfId="18"/>
    <cellStyle name="Normal 35" xfId="17"/>
    <cellStyle name="Normal 36" xfId="47"/>
    <cellStyle name="Normal 37" xfId="7"/>
    <cellStyle name="Normal 38" xfId="25"/>
    <cellStyle name="Normal 39" xfId="13"/>
    <cellStyle name="Normal 4" xfId="27"/>
    <cellStyle name="Normal 40" xfId="29"/>
    <cellStyle name="Normal 41" xfId="41"/>
    <cellStyle name="Normal 42" xfId="20"/>
    <cellStyle name="Normal 43" xfId="48"/>
    <cellStyle name="Normal 44" xfId="11"/>
    <cellStyle name="Normal 45" xfId="8"/>
    <cellStyle name="Normal 46" xfId="33"/>
    <cellStyle name="Normal 47" xfId="40"/>
    <cellStyle name="Normal 48" xfId="26"/>
    <cellStyle name="Normal 49" xfId="35"/>
    <cellStyle name="Normal 5" xfId="22"/>
    <cellStyle name="Normal 50" xfId="39"/>
    <cellStyle name="Normal 51" xfId="16"/>
    <cellStyle name="Normal 52" xfId="44"/>
    <cellStyle name="Normal 53" xfId="46"/>
    <cellStyle name="Normal 54" xfId="55"/>
    <cellStyle name="Normal 6" xfId="4"/>
    <cellStyle name="Normal 7" xfId="24"/>
    <cellStyle name="Normal 8" xfId="30"/>
    <cellStyle name="Normal 9" xfId="49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zoomScaleNormal="100" workbookViewId="0">
      <selection sqref="A1:M1"/>
    </sheetView>
  </sheetViews>
  <sheetFormatPr defaultRowHeight="15" x14ac:dyDescent="0.25"/>
  <cols>
    <col min="1" max="1" width="50.85546875" customWidth="1"/>
    <col min="2" max="2" width="8.7109375" style="4" customWidth="1"/>
    <col min="3" max="3" width="7.42578125" style="4" bestFit="1" customWidth="1"/>
    <col min="4" max="4" width="8" customWidth="1"/>
    <col min="5" max="5" width="8.28515625" customWidth="1"/>
    <col min="6" max="6" width="7.42578125" customWidth="1"/>
    <col min="7" max="7" width="7.85546875" customWidth="1"/>
    <col min="8" max="9" width="10.5703125" customWidth="1"/>
    <col min="10" max="10" width="10" customWidth="1"/>
    <col min="11" max="11" width="11.140625" customWidth="1"/>
    <col min="12" max="13" width="11" customWidth="1"/>
  </cols>
  <sheetData>
    <row r="1" spans="1:16" ht="16.5" customHeight="1" x14ac:dyDescent="0.3">
      <c r="A1" s="56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6" ht="17.25" x14ac:dyDescent="0.3">
      <c r="A2" s="59" t="s">
        <v>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6" x14ac:dyDescent="0.25">
      <c r="A3" s="5"/>
      <c r="B3" s="65">
        <v>2001</v>
      </c>
      <c r="C3" s="65"/>
      <c r="D3" s="65"/>
      <c r="E3" s="65">
        <v>2010</v>
      </c>
      <c r="F3" s="65"/>
      <c r="G3" s="65"/>
      <c r="H3" s="66" t="s">
        <v>35</v>
      </c>
      <c r="I3" s="66"/>
      <c r="J3" s="66"/>
      <c r="K3" s="65" t="s">
        <v>35</v>
      </c>
      <c r="L3" s="65"/>
      <c r="M3" s="67"/>
    </row>
    <row r="4" spans="1:16" ht="49.5" customHeight="1" x14ac:dyDescent="0.25">
      <c r="A4" s="5"/>
      <c r="B4" s="51" t="s">
        <v>0</v>
      </c>
      <c r="C4" s="51" t="s">
        <v>1</v>
      </c>
      <c r="D4" s="52" t="s">
        <v>2</v>
      </c>
      <c r="E4" s="51" t="s">
        <v>0</v>
      </c>
      <c r="F4" s="51" t="s">
        <v>1</v>
      </c>
      <c r="G4" s="52" t="s">
        <v>2</v>
      </c>
      <c r="H4" s="52" t="s">
        <v>45</v>
      </c>
      <c r="I4" s="52" t="s">
        <v>46</v>
      </c>
      <c r="J4" s="52" t="s">
        <v>47</v>
      </c>
      <c r="K4" s="52" t="s">
        <v>48</v>
      </c>
      <c r="L4" s="52" t="s">
        <v>49</v>
      </c>
      <c r="M4" s="53" t="s">
        <v>50</v>
      </c>
    </row>
    <row r="5" spans="1:16" s="1" customFormat="1" x14ac:dyDescent="0.25">
      <c r="A5" s="32" t="s">
        <v>51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</row>
    <row r="6" spans="1:16" s="1" customFormat="1" x14ac:dyDescent="0.25">
      <c r="A6" s="29" t="s">
        <v>3</v>
      </c>
      <c r="B6" s="21">
        <v>0.749</v>
      </c>
      <c r="C6" s="21">
        <v>1.345</v>
      </c>
      <c r="D6" s="27">
        <f>C6-B6</f>
        <v>0.59599999999999997</v>
      </c>
      <c r="E6" s="55">
        <v>2.6230000000000002</v>
      </c>
      <c r="F6" s="15">
        <v>15.428000000000001</v>
      </c>
      <c r="G6" s="27">
        <f>F6-E6</f>
        <v>12.805</v>
      </c>
      <c r="H6" s="15">
        <f t="shared" ref="H6:H43" si="0">E6-B6</f>
        <v>1.8740000000000001</v>
      </c>
      <c r="I6" s="15">
        <f>F6-C6</f>
        <v>14.083</v>
      </c>
      <c r="J6" s="27">
        <f>G6-D6</f>
        <v>12.209</v>
      </c>
      <c r="K6" s="24">
        <f>H6/B6</f>
        <v>2.5020026702269695</v>
      </c>
      <c r="L6" s="24">
        <f>I6/C6</f>
        <v>10.470631970260223</v>
      </c>
      <c r="M6" s="18">
        <f>J6/D6</f>
        <v>20.484899328859061</v>
      </c>
      <c r="P6" s="41"/>
    </row>
    <row r="7" spans="1:16" s="1" customFormat="1" x14ac:dyDescent="0.25">
      <c r="A7" s="35" t="s">
        <v>4</v>
      </c>
      <c r="B7" s="36">
        <v>0.25</v>
      </c>
      <c r="C7" s="36">
        <v>0.08</v>
      </c>
      <c r="D7" s="37">
        <f t="shared" ref="D7:D43" si="1">C7-B7</f>
        <v>-0.16999999999999998</v>
      </c>
      <c r="E7" s="38">
        <v>0.29699999999999999</v>
      </c>
      <c r="F7" s="38">
        <v>2.0339999999999998</v>
      </c>
      <c r="G7" s="37">
        <f t="shared" ref="G7:G43" si="2">F7-E7</f>
        <v>1.7369999999999999</v>
      </c>
      <c r="H7" s="38">
        <f t="shared" si="0"/>
        <v>4.6999999999999986E-2</v>
      </c>
      <c r="I7" s="38">
        <f t="shared" ref="I7:I43" si="3">F7-C7</f>
        <v>1.9539999999999997</v>
      </c>
      <c r="J7" s="37">
        <f t="shared" ref="J7:J43" si="4">G7-D7</f>
        <v>1.9069999999999998</v>
      </c>
      <c r="K7" s="39">
        <f t="shared" ref="K7:K43" si="5">H7/B7</f>
        <v>0.18799999999999994</v>
      </c>
      <c r="L7" s="39">
        <f t="shared" ref="L7:L42" si="6">I7/C7</f>
        <v>24.424999999999997</v>
      </c>
      <c r="M7" s="40">
        <f t="shared" ref="M7:M43" si="7">J7/D7</f>
        <v>-11.217647058823529</v>
      </c>
      <c r="P7" s="41"/>
    </row>
    <row r="8" spans="1:16" s="1" customFormat="1" x14ac:dyDescent="0.25">
      <c r="A8" s="29" t="s">
        <v>5</v>
      </c>
      <c r="B8" s="21">
        <v>8.8999999999999996E-2</v>
      </c>
      <c r="C8" s="21">
        <v>8.0000000000000002E-3</v>
      </c>
      <c r="D8" s="27">
        <f t="shared" si="1"/>
        <v>-8.0999999999999989E-2</v>
      </c>
      <c r="E8" s="15">
        <v>0.127</v>
      </c>
      <c r="F8" s="15">
        <v>2.4E-2</v>
      </c>
      <c r="G8" s="27">
        <f t="shared" si="2"/>
        <v>-0.10300000000000001</v>
      </c>
      <c r="H8" s="15">
        <f t="shared" si="0"/>
        <v>3.8000000000000006E-2</v>
      </c>
      <c r="I8" s="15">
        <f t="shared" si="3"/>
        <v>1.6E-2</v>
      </c>
      <c r="J8" s="27">
        <f t="shared" si="4"/>
        <v>-2.200000000000002E-2</v>
      </c>
      <c r="K8" s="24">
        <f t="shared" si="5"/>
        <v>0.42696629213483156</v>
      </c>
      <c r="L8" s="24">
        <f t="shared" si="6"/>
        <v>2</v>
      </c>
      <c r="M8" s="18">
        <f t="shared" si="7"/>
        <v>0.2716049382716052</v>
      </c>
      <c r="P8" s="41"/>
    </row>
    <row r="9" spans="1:16" s="1" customFormat="1" x14ac:dyDescent="0.25">
      <c r="A9" s="35" t="s">
        <v>6</v>
      </c>
      <c r="B9" s="36">
        <v>0.161</v>
      </c>
      <c r="C9" s="36">
        <v>7.0999999999999994E-2</v>
      </c>
      <c r="D9" s="37">
        <f t="shared" si="1"/>
        <v>-9.0000000000000011E-2</v>
      </c>
      <c r="E9" s="38">
        <v>0.16900000000000001</v>
      </c>
      <c r="F9" s="38">
        <v>2.0099999999999998</v>
      </c>
      <c r="G9" s="37">
        <f t="shared" si="2"/>
        <v>1.8409999999999997</v>
      </c>
      <c r="H9" s="38">
        <f t="shared" si="0"/>
        <v>8.0000000000000071E-3</v>
      </c>
      <c r="I9" s="38">
        <f t="shared" si="3"/>
        <v>1.9389999999999998</v>
      </c>
      <c r="J9" s="37">
        <f t="shared" si="4"/>
        <v>1.9309999999999998</v>
      </c>
      <c r="K9" s="39">
        <f t="shared" si="5"/>
        <v>4.9689440993788865E-2</v>
      </c>
      <c r="L9" s="39">
        <f t="shared" si="6"/>
        <v>27.309859154929576</v>
      </c>
      <c r="M9" s="40">
        <f t="shared" si="7"/>
        <v>-21.455555555555552</v>
      </c>
      <c r="P9" s="41"/>
    </row>
    <row r="10" spans="1:16" s="1" customFormat="1" x14ac:dyDescent="0.25">
      <c r="A10" s="29" t="s">
        <v>7</v>
      </c>
      <c r="B10" s="15">
        <v>100.86900000000001</v>
      </c>
      <c r="C10" s="21">
        <f>C11+C18+C26</f>
        <v>15.196000000000002</v>
      </c>
      <c r="D10" s="27">
        <f t="shared" si="1"/>
        <v>-85.673000000000016</v>
      </c>
      <c r="E10" s="46">
        <v>360.78800000000001</v>
      </c>
      <c r="F10" s="21">
        <f>F11+F18+F26</f>
        <v>59.692000000000007</v>
      </c>
      <c r="G10" s="27">
        <f t="shared" si="2"/>
        <v>-301.096</v>
      </c>
      <c r="H10" s="15">
        <f>E10-B10</f>
        <v>259.91899999999998</v>
      </c>
      <c r="I10" s="15">
        <f>F10-C10</f>
        <v>44.496000000000009</v>
      </c>
      <c r="J10" s="27">
        <f t="shared" si="4"/>
        <v>-215.423</v>
      </c>
      <c r="K10" s="24">
        <f t="shared" si="5"/>
        <v>2.5767976286074012</v>
      </c>
      <c r="L10" s="24">
        <f t="shared" si="6"/>
        <v>2.9281389839431431</v>
      </c>
      <c r="M10" s="18">
        <f t="shared" si="7"/>
        <v>2.5144794742801113</v>
      </c>
      <c r="P10" s="41"/>
    </row>
    <row r="11" spans="1:16" s="1" customFormat="1" x14ac:dyDescent="0.25">
      <c r="A11" s="35" t="s">
        <v>8</v>
      </c>
      <c r="B11" s="36">
        <v>23.411999999999999</v>
      </c>
      <c r="C11" s="36">
        <v>0.97499999999999998</v>
      </c>
      <c r="D11" s="37">
        <f t="shared" si="1"/>
        <v>-22.436999999999998</v>
      </c>
      <c r="E11" s="38">
        <v>65.441999999999993</v>
      </c>
      <c r="F11" s="38">
        <v>4.1280000000000001</v>
      </c>
      <c r="G11" s="37">
        <f t="shared" si="2"/>
        <v>-61.313999999999993</v>
      </c>
      <c r="H11" s="38">
        <f t="shared" si="0"/>
        <v>42.029999999999994</v>
      </c>
      <c r="I11" s="38">
        <f t="shared" si="3"/>
        <v>3.153</v>
      </c>
      <c r="J11" s="37">
        <f t="shared" si="4"/>
        <v>-38.876999999999995</v>
      </c>
      <c r="K11" s="39">
        <f t="shared" si="5"/>
        <v>1.7952332137365452</v>
      </c>
      <c r="L11" s="39">
        <f t="shared" si="6"/>
        <v>3.2338461538461538</v>
      </c>
      <c r="M11" s="40">
        <f t="shared" si="7"/>
        <v>1.7327182778446315</v>
      </c>
      <c r="P11" s="41"/>
    </row>
    <row r="12" spans="1:16" s="1" customFormat="1" x14ac:dyDescent="0.25">
      <c r="A12" s="29" t="s">
        <v>9</v>
      </c>
      <c r="B12" s="21">
        <v>0.59099999999999997</v>
      </c>
      <c r="C12" s="21">
        <v>0.76300000000000001</v>
      </c>
      <c r="D12" s="27">
        <f t="shared" si="1"/>
        <v>0.17200000000000004</v>
      </c>
      <c r="E12" s="15">
        <v>2.8519999999999999</v>
      </c>
      <c r="F12" s="15">
        <v>2.8279999999999998</v>
      </c>
      <c r="G12" s="27">
        <f t="shared" si="2"/>
        <v>-2.4000000000000021E-2</v>
      </c>
      <c r="H12" s="15">
        <f t="shared" si="0"/>
        <v>2.2610000000000001</v>
      </c>
      <c r="I12" s="15">
        <f t="shared" si="3"/>
        <v>2.0649999999999999</v>
      </c>
      <c r="J12" s="27">
        <f t="shared" si="4"/>
        <v>-0.19600000000000006</v>
      </c>
      <c r="K12" s="24">
        <f t="shared" si="5"/>
        <v>3.8257191201353642</v>
      </c>
      <c r="L12" s="24">
        <f t="shared" si="6"/>
        <v>2.7064220183486238</v>
      </c>
      <c r="M12" s="18">
        <f t="shared" si="7"/>
        <v>-1.1395348837209303</v>
      </c>
      <c r="P12" s="41"/>
    </row>
    <row r="13" spans="1:16" s="1" customFormat="1" x14ac:dyDescent="0.25">
      <c r="A13" s="35" t="s">
        <v>10</v>
      </c>
      <c r="B13" s="36">
        <v>0.03</v>
      </c>
      <c r="C13" s="36">
        <v>4.0000000000000001E-3</v>
      </c>
      <c r="D13" s="37">
        <f t="shared" si="1"/>
        <v>-2.5999999999999999E-2</v>
      </c>
      <c r="E13" s="38">
        <v>2.7E-2</v>
      </c>
      <c r="F13" s="38">
        <v>0.54900000000000004</v>
      </c>
      <c r="G13" s="37">
        <f t="shared" si="2"/>
        <v>0.52200000000000002</v>
      </c>
      <c r="H13" s="38">
        <f t="shared" si="0"/>
        <v>-2.9999999999999992E-3</v>
      </c>
      <c r="I13" s="38">
        <f t="shared" si="3"/>
        <v>0.54500000000000004</v>
      </c>
      <c r="J13" s="37">
        <f t="shared" si="4"/>
        <v>0.54800000000000004</v>
      </c>
      <c r="K13" s="39">
        <f t="shared" si="5"/>
        <v>-9.9999999999999978E-2</v>
      </c>
      <c r="L13" s="39">
        <f>I13/C13</f>
        <v>136.25</v>
      </c>
      <c r="M13" s="40">
        <f>J13/D13</f>
        <v>-21.07692307692308</v>
      </c>
      <c r="P13" s="41"/>
    </row>
    <row r="14" spans="1:16" s="1" customFormat="1" x14ac:dyDescent="0.25">
      <c r="A14" s="29" t="s">
        <v>11</v>
      </c>
      <c r="B14" s="21">
        <v>0.32800000000000001</v>
      </c>
      <c r="C14" s="21">
        <v>7.3999999999999996E-2</v>
      </c>
      <c r="D14" s="27">
        <f t="shared" si="1"/>
        <v>-0.254</v>
      </c>
      <c r="E14" s="15">
        <v>1.383</v>
      </c>
      <c r="F14" s="15">
        <v>0.39800000000000002</v>
      </c>
      <c r="G14" s="27">
        <f t="shared" si="2"/>
        <v>-0.98499999999999999</v>
      </c>
      <c r="H14" s="15">
        <f t="shared" si="0"/>
        <v>1.0549999999999999</v>
      </c>
      <c r="I14" s="15">
        <f t="shared" si="3"/>
        <v>0.32400000000000001</v>
      </c>
      <c r="J14" s="27">
        <f t="shared" si="4"/>
        <v>-0.73099999999999998</v>
      </c>
      <c r="K14" s="24">
        <f t="shared" si="5"/>
        <v>3.2164634146341462</v>
      </c>
      <c r="L14" s="24">
        <f t="shared" si="6"/>
        <v>4.378378378378379</v>
      </c>
      <c r="M14" s="18">
        <f t="shared" si="7"/>
        <v>2.8779527559055116</v>
      </c>
      <c r="P14" s="41"/>
    </row>
    <row r="15" spans="1:16" s="1" customFormat="1" x14ac:dyDescent="0.25">
      <c r="A15" s="35" t="s">
        <v>12</v>
      </c>
      <c r="B15" s="36">
        <v>1.8540000000000001</v>
      </c>
      <c r="C15" s="36">
        <v>1.2999999999999999E-2</v>
      </c>
      <c r="D15" s="37">
        <f t="shared" si="1"/>
        <v>-1.8410000000000002</v>
      </c>
      <c r="E15" s="38">
        <v>8.2050000000000001</v>
      </c>
      <c r="F15" s="38">
        <v>0.05</v>
      </c>
      <c r="G15" s="37">
        <f t="shared" si="2"/>
        <v>-8.1549999999999994</v>
      </c>
      <c r="H15" s="38">
        <f t="shared" si="0"/>
        <v>6.351</v>
      </c>
      <c r="I15" s="38">
        <f t="shared" si="3"/>
        <v>3.7000000000000005E-2</v>
      </c>
      <c r="J15" s="37">
        <f t="shared" si="4"/>
        <v>-6.3139999999999992</v>
      </c>
      <c r="K15" s="39">
        <f t="shared" si="5"/>
        <v>3.4255663430420711</v>
      </c>
      <c r="L15" s="39">
        <f t="shared" si="6"/>
        <v>2.8461538461538467</v>
      </c>
      <c r="M15" s="40">
        <f t="shared" si="7"/>
        <v>3.4296577946768054</v>
      </c>
      <c r="P15" s="41"/>
    </row>
    <row r="16" spans="1:16" s="1" customFormat="1" x14ac:dyDescent="0.25">
      <c r="A16" s="29" t="s">
        <v>13</v>
      </c>
      <c r="B16" s="21">
        <v>8.5969999999999995</v>
      </c>
      <c r="C16" s="21">
        <v>0.03</v>
      </c>
      <c r="D16" s="27">
        <f t="shared" si="1"/>
        <v>-8.5670000000000002</v>
      </c>
      <c r="E16" s="15">
        <v>30.895</v>
      </c>
      <c r="F16" s="15">
        <v>2.1000000000000001E-2</v>
      </c>
      <c r="G16" s="27">
        <f t="shared" si="2"/>
        <v>-30.873999999999999</v>
      </c>
      <c r="H16" s="15">
        <f t="shared" si="0"/>
        <v>22.298000000000002</v>
      </c>
      <c r="I16" s="15">
        <f t="shared" si="3"/>
        <v>-8.9999999999999976E-3</v>
      </c>
      <c r="J16" s="27">
        <f t="shared" si="4"/>
        <v>-22.306999999999999</v>
      </c>
      <c r="K16" s="24">
        <f t="shared" si="5"/>
        <v>2.5936954751657559</v>
      </c>
      <c r="L16" s="24">
        <f t="shared" si="6"/>
        <v>-0.29999999999999993</v>
      </c>
      <c r="M16" s="18">
        <f t="shared" si="7"/>
        <v>2.6038286447998131</v>
      </c>
      <c r="P16" s="41"/>
    </row>
    <row r="17" spans="1:16" s="1" customFormat="1" x14ac:dyDescent="0.25">
      <c r="A17" s="35" t="s">
        <v>14</v>
      </c>
      <c r="B17" s="36">
        <v>12.012</v>
      </c>
      <c r="C17" s="36">
        <v>0.09</v>
      </c>
      <c r="D17" s="37">
        <f t="shared" si="1"/>
        <v>-11.922000000000001</v>
      </c>
      <c r="E17" s="38">
        <v>22.082000000000001</v>
      </c>
      <c r="F17" s="38">
        <v>0.28199999999999997</v>
      </c>
      <c r="G17" s="37">
        <f t="shared" si="2"/>
        <v>-21.8</v>
      </c>
      <c r="H17" s="38">
        <f t="shared" si="0"/>
        <v>10.07</v>
      </c>
      <c r="I17" s="38">
        <f t="shared" si="3"/>
        <v>0.19199999999999998</v>
      </c>
      <c r="J17" s="37">
        <f t="shared" si="4"/>
        <v>-9.8780000000000001</v>
      </c>
      <c r="K17" s="39">
        <f t="shared" si="5"/>
        <v>0.83832833832833831</v>
      </c>
      <c r="L17" s="39">
        <f t="shared" si="6"/>
        <v>2.1333333333333333</v>
      </c>
      <c r="M17" s="40">
        <f t="shared" si="7"/>
        <v>0.82855225633283003</v>
      </c>
      <c r="P17" s="41"/>
    </row>
    <row r="18" spans="1:16" s="1" customFormat="1" x14ac:dyDescent="0.25">
      <c r="A18" s="29" t="s">
        <v>15</v>
      </c>
      <c r="B18" s="21">
        <v>9.5739999999999998</v>
      </c>
      <c r="C18" s="21">
        <v>3.3119999999999998</v>
      </c>
      <c r="D18" s="27">
        <f t="shared" si="1"/>
        <v>-6.2620000000000005</v>
      </c>
      <c r="E18" s="15">
        <v>33.128</v>
      </c>
      <c r="F18" s="15">
        <v>16.535</v>
      </c>
      <c r="G18" s="27">
        <f t="shared" si="2"/>
        <v>-16.593</v>
      </c>
      <c r="H18" s="15">
        <f t="shared" si="0"/>
        <v>23.554000000000002</v>
      </c>
      <c r="I18" s="15">
        <f t="shared" si="3"/>
        <v>13.223000000000001</v>
      </c>
      <c r="J18" s="27">
        <f t="shared" si="4"/>
        <v>-10.331</v>
      </c>
      <c r="K18" s="24">
        <f t="shared" si="5"/>
        <v>2.4602047211196996</v>
      </c>
      <c r="L18" s="24">
        <f t="shared" si="6"/>
        <v>3.9924516908212566</v>
      </c>
      <c r="M18" s="18">
        <f t="shared" si="7"/>
        <v>1.6497923985946981</v>
      </c>
      <c r="P18" s="41"/>
    </row>
    <row r="19" spans="1:16" s="1" customFormat="1" x14ac:dyDescent="0.25">
      <c r="A19" s="35" t="s">
        <v>16</v>
      </c>
      <c r="B19" s="36">
        <v>0.89</v>
      </c>
      <c r="C19" s="36">
        <v>9.8000000000000004E-2</v>
      </c>
      <c r="D19" s="37">
        <f t="shared" si="1"/>
        <v>-0.79200000000000004</v>
      </c>
      <c r="E19" s="38">
        <v>2.6930000000000001</v>
      </c>
      <c r="F19" s="38">
        <v>0.52300000000000002</v>
      </c>
      <c r="G19" s="37">
        <f t="shared" si="2"/>
        <v>-2.17</v>
      </c>
      <c r="H19" s="38">
        <f t="shared" si="0"/>
        <v>1.8029999999999999</v>
      </c>
      <c r="I19" s="38">
        <f t="shared" si="3"/>
        <v>0.42500000000000004</v>
      </c>
      <c r="J19" s="37">
        <f t="shared" si="4"/>
        <v>-1.3779999999999999</v>
      </c>
      <c r="K19" s="39">
        <f t="shared" si="5"/>
        <v>2.0258426966292133</v>
      </c>
      <c r="L19" s="39">
        <f t="shared" si="6"/>
        <v>4.3367346938775517</v>
      </c>
      <c r="M19" s="40">
        <f t="shared" si="7"/>
        <v>1.7398989898989896</v>
      </c>
      <c r="P19" s="41"/>
    </row>
    <row r="20" spans="1:16" s="1" customFormat="1" x14ac:dyDescent="0.25">
      <c r="A20" s="29" t="s">
        <v>17</v>
      </c>
      <c r="B20" s="21">
        <v>0.70599999999999996</v>
      </c>
      <c r="C20" s="21">
        <v>0.501</v>
      </c>
      <c r="D20" s="27">
        <f t="shared" si="1"/>
        <v>-0.20499999999999996</v>
      </c>
      <c r="E20" s="15">
        <v>2.7280000000000002</v>
      </c>
      <c r="F20" s="15">
        <v>2.056</v>
      </c>
      <c r="G20" s="27">
        <f t="shared" si="2"/>
        <v>-0.67200000000000015</v>
      </c>
      <c r="H20" s="15">
        <f t="shared" si="0"/>
        <v>2.0220000000000002</v>
      </c>
      <c r="I20" s="15">
        <f t="shared" si="3"/>
        <v>1.5550000000000002</v>
      </c>
      <c r="J20" s="27">
        <f t="shared" si="4"/>
        <v>-0.46700000000000019</v>
      </c>
      <c r="K20" s="24">
        <f t="shared" si="5"/>
        <v>2.8640226628895191</v>
      </c>
      <c r="L20" s="24">
        <f t="shared" si="6"/>
        <v>3.1037924151696612</v>
      </c>
      <c r="M20" s="18">
        <f t="shared" si="7"/>
        <v>2.2780487804878065</v>
      </c>
      <c r="P20" s="41"/>
    </row>
    <row r="21" spans="1:16" s="1" customFormat="1" x14ac:dyDescent="0.25">
      <c r="A21" s="35" t="s">
        <v>18</v>
      </c>
      <c r="B21" s="36">
        <v>0.73</v>
      </c>
      <c r="C21" s="36">
        <v>4.3999999999999997E-2</v>
      </c>
      <c r="D21" s="37">
        <f t="shared" si="1"/>
        <v>-0.68599999999999994</v>
      </c>
      <c r="E21" s="38">
        <v>2.2789999999999999</v>
      </c>
      <c r="F21" s="38">
        <v>0.16</v>
      </c>
      <c r="G21" s="37">
        <f t="shared" si="2"/>
        <v>-2.1189999999999998</v>
      </c>
      <c r="H21" s="38">
        <f t="shared" si="0"/>
        <v>1.5489999999999999</v>
      </c>
      <c r="I21" s="38">
        <f t="shared" si="3"/>
        <v>0.11600000000000001</v>
      </c>
      <c r="J21" s="37">
        <f t="shared" si="4"/>
        <v>-1.4329999999999998</v>
      </c>
      <c r="K21" s="39">
        <f t="shared" si="5"/>
        <v>2.1219178082191781</v>
      </c>
      <c r="L21" s="39">
        <f t="shared" si="6"/>
        <v>2.6363636363636367</v>
      </c>
      <c r="M21" s="40">
        <f t="shared" si="7"/>
        <v>2.0889212827988337</v>
      </c>
      <c r="P21" s="41"/>
    </row>
    <row r="22" spans="1:16" s="1" customFormat="1" x14ac:dyDescent="0.25">
      <c r="A22" s="29" t="s">
        <v>19</v>
      </c>
      <c r="B22" s="21">
        <v>0.23699999999999999</v>
      </c>
      <c r="C22" s="21">
        <v>8.7999999999999995E-2</v>
      </c>
      <c r="D22" s="27">
        <f t="shared" si="1"/>
        <v>-0.14899999999999999</v>
      </c>
      <c r="E22" s="15">
        <v>0.27600000000000002</v>
      </c>
      <c r="F22" s="15">
        <v>0.66100000000000003</v>
      </c>
      <c r="G22" s="27">
        <f t="shared" si="2"/>
        <v>0.38500000000000001</v>
      </c>
      <c r="H22" s="15">
        <f t="shared" si="0"/>
        <v>3.9000000000000035E-2</v>
      </c>
      <c r="I22" s="15">
        <f t="shared" si="3"/>
        <v>0.57300000000000006</v>
      </c>
      <c r="J22" s="27">
        <f t="shared" si="4"/>
        <v>0.53400000000000003</v>
      </c>
      <c r="K22" s="24">
        <f t="shared" si="5"/>
        <v>0.16455696202531661</v>
      </c>
      <c r="L22" s="24">
        <f t="shared" si="6"/>
        <v>6.5113636363636376</v>
      </c>
      <c r="M22" s="18">
        <f t="shared" si="7"/>
        <v>-3.5838926174496648</v>
      </c>
      <c r="P22" s="41"/>
    </row>
    <row r="23" spans="1:16" s="1" customFormat="1" x14ac:dyDescent="0.25">
      <c r="A23" s="35" t="s">
        <v>20</v>
      </c>
      <c r="B23" s="36">
        <v>1.81</v>
      </c>
      <c r="C23" s="36">
        <v>2.1800000000000002</v>
      </c>
      <c r="D23" s="37">
        <f t="shared" si="1"/>
        <v>0.37000000000000011</v>
      </c>
      <c r="E23" s="38">
        <v>9.5519999999999996</v>
      </c>
      <c r="F23" s="38">
        <v>11.583</v>
      </c>
      <c r="G23" s="37">
        <f t="shared" si="2"/>
        <v>2.0310000000000006</v>
      </c>
      <c r="H23" s="38">
        <f t="shared" si="0"/>
        <v>7.7419999999999991</v>
      </c>
      <c r="I23" s="38">
        <f t="shared" si="3"/>
        <v>9.4030000000000005</v>
      </c>
      <c r="J23" s="37">
        <f t="shared" si="4"/>
        <v>1.6610000000000005</v>
      </c>
      <c r="K23" s="39">
        <f t="shared" si="5"/>
        <v>4.2773480662983419</v>
      </c>
      <c r="L23" s="39">
        <f t="shared" si="6"/>
        <v>4.3133027522935778</v>
      </c>
      <c r="M23" s="40">
        <f t="shared" si="7"/>
        <v>4.4891891891891893</v>
      </c>
      <c r="P23" s="41"/>
    </row>
    <row r="24" spans="1:16" s="1" customFormat="1" x14ac:dyDescent="0.25">
      <c r="A24" s="29" t="s">
        <v>21</v>
      </c>
      <c r="B24" s="21">
        <v>2.7069999999999999</v>
      </c>
      <c r="C24" s="21">
        <v>0.20100000000000001</v>
      </c>
      <c r="D24" s="27">
        <f t="shared" si="1"/>
        <v>-2.5059999999999998</v>
      </c>
      <c r="E24" s="15">
        <v>10.401999999999999</v>
      </c>
      <c r="F24" s="15">
        <v>0.98899999999999999</v>
      </c>
      <c r="G24" s="27">
        <f t="shared" si="2"/>
        <v>-9.4129999999999985</v>
      </c>
      <c r="H24" s="15">
        <f t="shared" si="0"/>
        <v>7.6949999999999994</v>
      </c>
      <c r="I24" s="15">
        <f t="shared" si="3"/>
        <v>0.78800000000000003</v>
      </c>
      <c r="J24" s="27">
        <f t="shared" si="4"/>
        <v>-6.9069999999999983</v>
      </c>
      <c r="K24" s="24">
        <f t="shared" si="5"/>
        <v>2.8426302179534542</v>
      </c>
      <c r="L24" s="24">
        <f t="shared" si="6"/>
        <v>3.9203980099502487</v>
      </c>
      <c r="M24" s="18">
        <f t="shared" si="7"/>
        <v>2.756185155626496</v>
      </c>
      <c r="P24" s="41"/>
    </row>
    <row r="25" spans="1:16" s="1" customFormat="1" x14ac:dyDescent="0.25">
      <c r="A25" s="35" t="s">
        <v>22</v>
      </c>
      <c r="B25" s="36">
        <v>2.4929999999999999</v>
      </c>
      <c r="C25" s="36">
        <v>0.20100000000000001</v>
      </c>
      <c r="D25" s="37">
        <f t="shared" si="1"/>
        <v>-2.2919999999999998</v>
      </c>
      <c r="E25" s="38">
        <v>5.1980000000000004</v>
      </c>
      <c r="F25" s="38">
        <v>0.56299999999999994</v>
      </c>
      <c r="G25" s="37">
        <f t="shared" si="2"/>
        <v>-4.6350000000000007</v>
      </c>
      <c r="H25" s="38">
        <f t="shared" si="0"/>
        <v>2.7050000000000005</v>
      </c>
      <c r="I25" s="38">
        <f t="shared" si="3"/>
        <v>0.36199999999999993</v>
      </c>
      <c r="J25" s="37">
        <f t="shared" si="4"/>
        <v>-2.3430000000000009</v>
      </c>
      <c r="K25" s="39">
        <f t="shared" si="5"/>
        <v>1.0850381066987567</v>
      </c>
      <c r="L25" s="39">
        <f t="shared" si="6"/>
        <v>1.8009950248756215</v>
      </c>
      <c r="M25" s="40">
        <f t="shared" si="7"/>
        <v>1.0222513089005241</v>
      </c>
      <c r="P25" s="41"/>
    </row>
    <row r="26" spans="1:16" s="1" customFormat="1" x14ac:dyDescent="0.25">
      <c r="A26" s="29" t="s">
        <v>23</v>
      </c>
      <c r="B26" s="21">
        <v>66.506</v>
      </c>
      <c r="C26" s="21">
        <v>10.909000000000001</v>
      </c>
      <c r="D26" s="27">
        <f t="shared" si="1"/>
        <v>-55.597000000000001</v>
      </c>
      <c r="E26" s="15">
        <v>262.21699999999998</v>
      </c>
      <c r="F26" s="15">
        <v>39.029000000000003</v>
      </c>
      <c r="G26" s="27">
        <f t="shared" si="2"/>
        <v>-223.18799999999999</v>
      </c>
      <c r="H26" s="15">
        <f t="shared" si="0"/>
        <v>195.71099999999998</v>
      </c>
      <c r="I26" s="15">
        <f t="shared" si="3"/>
        <v>28.120000000000005</v>
      </c>
      <c r="J26" s="27">
        <f t="shared" si="4"/>
        <v>-167.59099999999998</v>
      </c>
      <c r="K26" s="24">
        <f t="shared" si="5"/>
        <v>2.9427570444771898</v>
      </c>
      <c r="L26" s="24">
        <f t="shared" si="6"/>
        <v>2.5776881474012288</v>
      </c>
      <c r="M26" s="18">
        <f t="shared" si="7"/>
        <v>3.0143892656078561</v>
      </c>
      <c r="P26" s="41"/>
    </row>
    <row r="27" spans="1:16" s="1" customFormat="1" x14ac:dyDescent="0.25">
      <c r="A27" s="35" t="s">
        <v>24</v>
      </c>
      <c r="B27" s="36">
        <v>0.79400000000000004</v>
      </c>
      <c r="C27" s="36">
        <v>0.23599999999999999</v>
      </c>
      <c r="D27" s="37">
        <f t="shared" si="1"/>
        <v>-0.55800000000000005</v>
      </c>
      <c r="E27" s="38">
        <v>3.5640000000000001</v>
      </c>
      <c r="F27" s="38">
        <v>2.956</v>
      </c>
      <c r="G27" s="37">
        <f t="shared" si="2"/>
        <v>-0.6080000000000001</v>
      </c>
      <c r="H27" s="38">
        <f t="shared" si="0"/>
        <v>2.77</v>
      </c>
      <c r="I27" s="38">
        <f t="shared" si="3"/>
        <v>2.7199999999999998</v>
      </c>
      <c r="J27" s="37">
        <f t="shared" si="4"/>
        <v>-5.0000000000000044E-2</v>
      </c>
      <c r="K27" s="39">
        <f t="shared" si="5"/>
        <v>3.4886649874055413</v>
      </c>
      <c r="L27" s="39">
        <f t="shared" si="6"/>
        <v>11.525423728813559</v>
      </c>
      <c r="M27" s="40">
        <f t="shared" si="7"/>
        <v>8.9605734767025158E-2</v>
      </c>
      <c r="P27" s="41"/>
    </row>
    <row r="28" spans="1:16" s="1" customFormat="1" x14ac:dyDescent="0.25">
      <c r="A28" s="29" t="s">
        <v>25</v>
      </c>
      <c r="B28" s="21">
        <v>3.8620000000000001</v>
      </c>
      <c r="C28" s="21">
        <v>0.29099999999999998</v>
      </c>
      <c r="D28" s="27">
        <f t="shared" si="1"/>
        <v>-3.5710000000000002</v>
      </c>
      <c r="E28" s="15">
        <v>14.087</v>
      </c>
      <c r="F28" s="15">
        <v>1.488</v>
      </c>
      <c r="G28" s="27">
        <f t="shared" si="2"/>
        <v>-12.599</v>
      </c>
      <c r="H28" s="15">
        <f t="shared" si="0"/>
        <v>10.225</v>
      </c>
      <c r="I28" s="15">
        <f t="shared" si="3"/>
        <v>1.1970000000000001</v>
      </c>
      <c r="J28" s="27">
        <f t="shared" si="4"/>
        <v>-9.0280000000000005</v>
      </c>
      <c r="K28" s="24">
        <f t="shared" si="5"/>
        <v>2.6475919212843086</v>
      </c>
      <c r="L28" s="24">
        <f t="shared" si="6"/>
        <v>4.1134020618556706</v>
      </c>
      <c r="M28" s="18">
        <f t="shared" si="7"/>
        <v>2.5281433772052648</v>
      </c>
      <c r="P28" s="41"/>
    </row>
    <row r="29" spans="1:16" s="1" customFormat="1" x14ac:dyDescent="0.25">
      <c r="A29" s="35" t="s">
        <v>26</v>
      </c>
      <c r="B29" s="36">
        <v>0</v>
      </c>
      <c r="C29" s="36">
        <v>0</v>
      </c>
      <c r="D29" s="37">
        <f t="shared" si="1"/>
        <v>0</v>
      </c>
      <c r="E29" s="38">
        <v>0</v>
      </c>
      <c r="F29" s="38">
        <v>0</v>
      </c>
      <c r="G29" s="37">
        <f t="shared" si="2"/>
        <v>0</v>
      </c>
      <c r="H29" s="38">
        <f t="shared" si="0"/>
        <v>0</v>
      </c>
      <c r="I29" s="38">
        <f t="shared" si="3"/>
        <v>0</v>
      </c>
      <c r="J29" s="37">
        <f t="shared" si="4"/>
        <v>0</v>
      </c>
      <c r="K29" s="39">
        <v>0</v>
      </c>
      <c r="L29" s="39">
        <v>0</v>
      </c>
      <c r="M29" s="40">
        <v>0</v>
      </c>
      <c r="P29" s="41"/>
    </row>
    <row r="30" spans="1:16" s="1" customFormat="1" x14ac:dyDescent="0.25">
      <c r="A30" s="29" t="s">
        <v>27</v>
      </c>
      <c r="B30" s="21">
        <v>4.5179999999999998</v>
      </c>
      <c r="C30" s="21">
        <v>2.4300000000000002</v>
      </c>
      <c r="D30" s="27">
        <f t="shared" si="1"/>
        <v>-2.0879999999999996</v>
      </c>
      <c r="E30" s="15">
        <v>17.802</v>
      </c>
      <c r="F30" s="15">
        <v>8.83</v>
      </c>
      <c r="G30" s="27">
        <f t="shared" si="2"/>
        <v>-8.9719999999999995</v>
      </c>
      <c r="H30" s="15">
        <f t="shared" si="0"/>
        <v>13.283999999999999</v>
      </c>
      <c r="I30" s="15">
        <f t="shared" si="3"/>
        <v>6.4</v>
      </c>
      <c r="J30" s="27">
        <f t="shared" si="4"/>
        <v>-6.8840000000000003</v>
      </c>
      <c r="K30" s="24">
        <f t="shared" si="5"/>
        <v>2.9402390438247012</v>
      </c>
      <c r="L30" s="24">
        <f t="shared" si="6"/>
        <v>2.6337448559670782</v>
      </c>
      <c r="M30" s="18">
        <f t="shared" si="7"/>
        <v>3.2969348659003841</v>
      </c>
      <c r="P30" s="41"/>
    </row>
    <row r="31" spans="1:16" s="1" customFormat="1" x14ac:dyDescent="0.25">
      <c r="A31" s="35" t="s">
        <v>28</v>
      </c>
      <c r="B31" s="36">
        <v>24.303999999999998</v>
      </c>
      <c r="C31" s="36">
        <v>4.4459999999999997</v>
      </c>
      <c r="D31" s="37">
        <f t="shared" si="1"/>
        <v>-19.857999999999997</v>
      </c>
      <c r="E31" s="38">
        <v>135.886</v>
      </c>
      <c r="F31" s="38">
        <v>11.542999999999999</v>
      </c>
      <c r="G31" s="37">
        <f t="shared" si="2"/>
        <v>-124.34299999999999</v>
      </c>
      <c r="H31" s="38">
        <f t="shared" si="0"/>
        <v>111.58199999999999</v>
      </c>
      <c r="I31" s="38">
        <f t="shared" si="3"/>
        <v>7.0969999999999995</v>
      </c>
      <c r="J31" s="37">
        <f t="shared" si="4"/>
        <v>-104.48499999999999</v>
      </c>
      <c r="K31" s="39">
        <f t="shared" si="5"/>
        <v>4.5910961158657013</v>
      </c>
      <c r="L31" s="39">
        <f t="shared" si="6"/>
        <v>1.5962663067926226</v>
      </c>
      <c r="M31" s="40">
        <f t="shared" si="7"/>
        <v>5.2616074126296706</v>
      </c>
      <c r="P31" s="41"/>
    </row>
    <row r="32" spans="1:16" s="1" customFormat="1" x14ac:dyDescent="0.25">
      <c r="A32" s="48" t="s">
        <v>38</v>
      </c>
      <c r="B32" s="21">
        <v>8.1739999999999995</v>
      </c>
      <c r="C32" s="21">
        <v>1.1819999999999999</v>
      </c>
      <c r="D32" s="27">
        <f t="shared" si="1"/>
        <v>-6.9919999999999991</v>
      </c>
      <c r="E32" s="15">
        <v>60.051000000000002</v>
      </c>
      <c r="F32" s="15">
        <v>1.2829999999999999</v>
      </c>
      <c r="G32" s="27">
        <f t="shared" si="2"/>
        <v>-58.768000000000001</v>
      </c>
      <c r="H32" s="15">
        <f t="shared" si="0"/>
        <v>51.877000000000002</v>
      </c>
      <c r="I32" s="15">
        <f t="shared" si="3"/>
        <v>0.10099999999999998</v>
      </c>
      <c r="J32" s="27">
        <f t="shared" si="4"/>
        <v>-51.776000000000003</v>
      </c>
      <c r="K32" s="24">
        <f t="shared" si="5"/>
        <v>6.3465867384389538</v>
      </c>
      <c r="L32" s="24">
        <f t="shared" si="6"/>
        <v>8.5448392554991523E-2</v>
      </c>
      <c r="M32" s="18">
        <f t="shared" si="7"/>
        <v>7.4050343249427932</v>
      </c>
      <c r="P32" s="41"/>
    </row>
    <row r="33" spans="1:16" s="1" customFormat="1" x14ac:dyDescent="0.25">
      <c r="A33" s="49" t="s">
        <v>39</v>
      </c>
      <c r="B33" s="36">
        <v>9.3949999999999996</v>
      </c>
      <c r="C33" s="36">
        <v>0.83599999999999997</v>
      </c>
      <c r="D33" s="37">
        <f t="shared" si="1"/>
        <v>-8.5589999999999993</v>
      </c>
      <c r="E33" s="38">
        <v>52.886000000000003</v>
      </c>
      <c r="F33" s="38">
        <v>0.66500000000000004</v>
      </c>
      <c r="G33" s="37">
        <f t="shared" si="2"/>
        <v>-52.221000000000004</v>
      </c>
      <c r="H33" s="38">
        <f t="shared" si="0"/>
        <v>43.491</v>
      </c>
      <c r="I33" s="38">
        <f t="shared" si="3"/>
        <v>-0.17099999999999993</v>
      </c>
      <c r="J33" s="37">
        <f t="shared" si="4"/>
        <v>-43.662000000000006</v>
      </c>
      <c r="K33" s="39">
        <f t="shared" si="5"/>
        <v>4.629164449175093</v>
      </c>
      <c r="L33" s="39">
        <f t="shared" si="6"/>
        <v>-0.20454545454545447</v>
      </c>
      <c r="M33" s="40">
        <f t="shared" si="7"/>
        <v>5.1012968804766921</v>
      </c>
      <c r="P33" s="41"/>
    </row>
    <row r="34" spans="1:16" s="1" customFormat="1" ht="29.25" customHeight="1" x14ac:dyDescent="0.25">
      <c r="A34" s="47" t="s">
        <v>37</v>
      </c>
      <c r="B34" s="21">
        <v>1.2370000000000001</v>
      </c>
      <c r="C34" s="21">
        <v>0.82199999999999995</v>
      </c>
      <c r="D34" s="27">
        <f t="shared" si="1"/>
        <v>-0.41500000000000015</v>
      </c>
      <c r="E34" s="15">
        <v>4.6959999999999997</v>
      </c>
      <c r="F34" s="15">
        <v>3.5</v>
      </c>
      <c r="G34" s="27">
        <f t="shared" si="2"/>
        <v>-1.1959999999999997</v>
      </c>
      <c r="H34" s="15">
        <f t="shared" si="0"/>
        <v>3.4589999999999996</v>
      </c>
      <c r="I34" s="15">
        <f t="shared" si="3"/>
        <v>2.6779999999999999</v>
      </c>
      <c r="J34" s="27">
        <f t="shared" si="4"/>
        <v>-0.78099999999999958</v>
      </c>
      <c r="K34" s="24">
        <f t="shared" si="5"/>
        <v>2.7962813257881969</v>
      </c>
      <c r="L34" s="24">
        <f t="shared" si="6"/>
        <v>3.2579075425790753</v>
      </c>
      <c r="M34" s="18">
        <f t="shared" si="7"/>
        <v>1.8819277108433718</v>
      </c>
      <c r="P34" s="41"/>
    </row>
    <row r="35" spans="1:16" s="1" customFormat="1" ht="32.25" customHeight="1" x14ac:dyDescent="0.25">
      <c r="A35" s="50" t="s">
        <v>40</v>
      </c>
      <c r="B35" s="36">
        <v>5.3540000000000001</v>
      </c>
      <c r="C35" s="36">
        <v>1.4790000000000001</v>
      </c>
      <c r="D35" s="37">
        <f t="shared" si="1"/>
        <v>-3.875</v>
      </c>
      <c r="E35" s="38">
        <v>18.175000000000001</v>
      </c>
      <c r="F35" s="38">
        <v>6.0949999999999998</v>
      </c>
      <c r="G35" s="37">
        <f t="shared" si="2"/>
        <v>-12.080000000000002</v>
      </c>
      <c r="H35" s="38">
        <f t="shared" si="0"/>
        <v>12.821000000000002</v>
      </c>
      <c r="I35" s="38">
        <f t="shared" si="3"/>
        <v>4.6159999999999997</v>
      </c>
      <c r="J35" s="37">
        <f t="shared" si="4"/>
        <v>-8.2050000000000018</v>
      </c>
      <c r="K35" s="39">
        <f t="shared" si="5"/>
        <v>2.3946581994770266</v>
      </c>
      <c r="L35" s="39">
        <f t="shared" si="6"/>
        <v>3.1210277214334003</v>
      </c>
      <c r="M35" s="40">
        <f t="shared" si="7"/>
        <v>2.1174193548387104</v>
      </c>
      <c r="P35" s="41"/>
    </row>
    <row r="36" spans="1:16" s="1" customFormat="1" x14ac:dyDescent="0.25">
      <c r="A36" s="29" t="s">
        <v>29</v>
      </c>
      <c r="B36" s="21">
        <v>8.9969999999999999</v>
      </c>
      <c r="C36" s="21">
        <v>0.45700000000000002</v>
      </c>
      <c r="D36" s="27">
        <f t="shared" si="1"/>
        <v>-8.5399999999999991</v>
      </c>
      <c r="E36" s="15">
        <v>24.971</v>
      </c>
      <c r="F36" s="15">
        <v>1.4970000000000001</v>
      </c>
      <c r="G36" s="27">
        <f t="shared" si="2"/>
        <v>-23.474</v>
      </c>
      <c r="H36" s="15">
        <f t="shared" si="0"/>
        <v>15.974</v>
      </c>
      <c r="I36" s="15">
        <f t="shared" si="3"/>
        <v>1.04</v>
      </c>
      <c r="J36" s="27">
        <f t="shared" si="4"/>
        <v>-14.934000000000001</v>
      </c>
      <c r="K36" s="24">
        <f t="shared" si="5"/>
        <v>1.7754807157941537</v>
      </c>
      <c r="L36" s="24">
        <f t="shared" si="6"/>
        <v>2.2757111597374178</v>
      </c>
      <c r="M36" s="18">
        <f t="shared" si="7"/>
        <v>1.7487119437939114</v>
      </c>
      <c r="P36" s="41"/>
    </row>
    <row r="37" spans="1:16" s="1" customFormat="1" x14ac:dyDescent="0.25">
      <c r="A37" s="35" t="s">
        <v>30</v>
      </c>
      <c r="B37" s="36">
        <v>1.8160000000000001</v>
      </c>
      <c r="C37" s="36">
        <v>2.8370000000000002</v>
      </c>
      <c r="D37" s="37">
        <f t="shared" si="1"/>
        <v>1.0210000000000001</v>
      </c>
      <c r="E37" s="38">
        <v>9.1419999999999995</v>
      </c>
      <c r="F37" s="38">
        <v>10.167</v>
      </c>
      <c r="G37" s="37">
        <f t="shared" si="2"/>
        <v>1.0250000000000004</v>
      </c>
      <c r="H37" s="38">
        <f t="shared" si="0"/>
        <v>7.3259999999999996</v>
      </c>
      <c r="I37" s="38">
        <f t="shared" si="3"/>
        <v>7.33</v>
      </c>
      <c r="J37" s="37">
        <f t="shared" si="4"/>
        <v>4.0000000000002256E-3</v>
      </c>
      <c r="K37" s="39">
        <f t="shared" si="5"/>
        <v>4.034140969162995</v>
      </c>
      <c r="L37" s="39">
        <f t="shared" si="6"/>
        <v>2.5837151921043353</v>
      </c>
      <c r="M37" s="40">
        <f t="shared" si="7"/>
        <v>3.9177277179238247E-3</v>
      </c>
      <c r="P37" s="41"/>
    </row>
    <row r="38" spans="1:16" s="1" customFormat="1" x14ac:dyDescent="0.25">
      <c r="A38" s="48" t="s">
        <v>41</v>
      </c>
      <c r="B38" s="21">
        <v>1.0449999999999999</v>
      </c>
      <c r="C38" s="21">
        <v>0.26400000000000001</v>
      </c>
      <c r="D38" s="27">
        <f t="shared" si="1"/>
        <v>-0.78099999999999992</v>
      </c>
      <c r="E38" s="15">
        <v>7.3630000000000004</v>
      </c>
      <c r="F38" s="15">
        <v>4.1779999999999999</v>
      </c>
      <c r="G38" s="27">
        <f t="shared" si="2"/>
        <v>-3.1850000000000005</v>
      </c>
      <c r="H38" s="15">
        <f t="shared" si="0"/>
        <v>6.3180000000000005</v>
      </c>
      <c r="I38" s="15">
        <f t="shared" si="3"/>
        <v>3.9139999999999997</v>
      </c>
      <c r="J38" s="27">
        <f t="shared" si="4"/>
        <v>-2.4040000000000008</v>
      </c>
      <c r="K38" s="24">
        <f t="shared" si="5"/>
        <v>6.0459330143540679</v>
      </c>
      <c r="L38" s="24">
        <f t="shared" si="6"/>
        <v>14.825757575757574</v>
      </c>
      <c r="M38" s="18">
        <f t="shared" si="7"/>
        <v>3.0781049935979525</v>
      </c>
      <c r="P38" s="41"/>
    </row>
    <row r="39" spans="1:16" s="1" customFormat="1" x14ac:dyDescent="0.25">
      <c r="A39" s="49" t="s">
        <v>42</v>
      </c>
      <c r="B39" s="36">
        <v>8.7999999999999995E-2</v>
      </c>
      <c r="C39" s="36">
        <v>2.5550000000000002</v>
      </c>
      <c r="D39" s="37">
        <f t="shared" si="1"/>
        <v>2.4670000000000001</v>
      </c>
      <c r="E39" s="38">
        <v>0.496</v>
      </c>
      <c r="F39" s="38">
        <v>5.7140000000000004</v>
      </c>
      <c r="G39" s="37">
        <f t="shared" si="2"/>
        <v>5.218</v>
      </c>
      <c r="H39" s="38">
        <f t="shared" si="0"/>
        <v>0.40800000000000003</v>
      </c>
      <c r="I39" s="38">
        <f t="shared" si="3"/>
        <v>3.1590000000000003</v>
      </c>
      <c r="J39" s="37">
        <f t="shared" si="4"/>
        <v>2.7509999999999999</v>
      </c>
      <c r="K39" s="39">
        <f t="shared" si="5"/>
        <v>4.6363636363636367</v>
      </c>
      <c r="L39" s="39">
        <f t="shared" si="6"/>
        <v>1.2363992172211351</v>
      </c>
      <c r="M39" s="40">
        <f t="shared" si="7"/>
        <v>1.1151195784353465</v>
      </c>
      <c r="P39" s="41"/>
    </row>
    <row r="40" spans="1:16" s="1" customFormat="1" x14ac:dyDescent="0.25">
      <c r="A40" s="48" t="s">
        <v>43</v>
      </c>
      <c r="B40" s="21">
        <v>0.68200000000000005</v>
      </c>
      <c r="C40" s="21">
        <v>1.2999999999999999E-2</v>
      </c>
      <c r="D40" s="27">
        <f t="shared" si="1"/>
        <v>-0.66900000000000004</v>
      </c>
      <c r="E40" s="15">
        <v>1.2829999999999999</v>
      </c>
      <c r="F40" s="15">
        <v>0.27500000000000002</v>
      </c>
      <c r="G40" s="27">
        <f t="shared" si="2"/>
        <v>-1.008</v>
      </c>
      <c r="H40" s="15">
        <f t="shared" si="0"/>
        <v>0.60099999999999987</v>
      </c>
      <c r="I40" s="15">
        <f t="shared" si="3"/>
        <v>0.26200000000000001</v>
      </c>
      <c r="J40" s="27">
        <f t="shared" si="4"/>
        <v>-0.33899999999999997</v>
      </c>
      <c r="K40" s="24">
        <f t="shared" si="5"/>
        <v>0.88123167155425197</v>
      </c>
      <c r="L40" s="24">
        <f t="shared" si="6"/>
        <v>20.153846153846157</v>
      </c>
      <c r="M40" s="18">
        <f t="shared" si="7"/>
        <v>0.50672645739910305</v>
      </c>
      <c r="P40" s="41"/>
    </row>
    <row r="41" spans="1:16" s="1" customFormat="1" x14ac:dyDescent="0.25">
      <c r="A41" s="35" t="s">
        <v>31</v>
      </c>
      <c r="B41" s="36">
        <v>4.9420000000000002</v>
      </c>
      <c r="C41" s="36">
        <v>0.02</v>
      </c>
      <c r="D41" s="37">
        <f t="shared" si="1"/>
        <v>-4.9220000000000006</v>
      </c>
      <c r="E41" s="38">
        <v>14.641999999999999</v>
      </c>
      <c r="F41" s="38">
        <v>9.0999999999999998E-2</v>
      </c>
      <c r="G41" s="37">
        <f t="shared" si="2"/>
        <v>-14.551</v>
      </c>
      <c r="H41" s="38">
        <f t="shared" si="0"/>
        <v>9.6999999999999993</v>
      </c>
      <c r="I41" s="38">
        <f t="shared" si="3"/>
        <v>7.0999999999999994E-2</v>
      </c>
      <c r="J41" s="37">
        <f t="shared" si="4"/>
        <v>-9.6289999999999996</v>
      </c>
      <c r="K41" s="39">
        <f t="shared" si="5"/>
        <v>1.9627681100768917</v>
      </c>
      <c r="L41" s="39">
        <f t="shared" si="6"/>
        <v>3.55</v>
      </c>
      <c r="M41" s="40">
        <f t="shared" si="7"/>
        <v>1.9563185696871188</v>
      </c>
      <c r="P41" s="41"/>
    </row>
    <row r="42" spans="1:16" s="1" customFormat="1" x14ac:dyDescent="0.25">
      <c r="A42" s="29" t="s">
        <v>32</v>
      </c>
      <c r="B42" s="21">
        <f>16.491+0.367+1.01</f>
        <v>17.868000000000002</v>
      </c>
      <c r="C42" s="21">
        <v>0.35399999999999998</v>
      </c>
      <c r="D42" s="27">
        <f t="shared" si="1"/>
        <v>-17.514000000000003</v>
      </c>
      <c r="E42" s="54">
        <v>42.16</v>
      </c>
      <c r="F42" s="15">
        <v>2.4569999999999999</v>
      </c>
      <c r="G42" s="27">
        <f t="shared" si="2"/>
        <v>-39.702999999999996</v>
      </c>
      <c r="H42" s="15">
        <f t="shared" si="0"/>
        <v>24.291999999999994</v>
      </c>
      <c r="I42" s="15">
        <f t="shared" si="3"/>
        <v>2.1029999999999998</v>
      </c>
      <c r="J42" s="27">
        <f t="shared" si="4"/>
        <v>-22.188999999999993</v>
      </c>
      <c r="K42" s="24">
        <f t="shared" si="5"/>
        <v>1.3595254085516002</v>
      </c>
      <c r="L42" s="24">
        <f t="shared" si="6"/>
        <v>5.9406779661016946</v>
      </c>
      <c r="M42" s="18">
        <f t="shared" si="7"/>
        <v>1.2669293136919031</v>
      </c>
      <c r="P42" s="41"/>
    </row>
    <row r="43" spans="1:16" s="1" customFormat="1" x14ac:dyDescent="0.25">
      <c r="A43" s="35" t="s">
        <v>44</v>
      </c>
      <c r="B43" s="36">
        <v>0.19400000000000001</v>
      </c>
      <c r="C43" s="36">
        <v>1.0780000000000001</v>
      </c>
      <c r="D43" s="37">
        <f t="shared" si="1"/>
        <v>0.88400000000000012</v>
      </c>
      <c r="E43" s="38">
        <v>0.33600000000000002</v>
      </c>
      <c r="F43" s="38">
        <v>8.5440000000000005</v>
      </c>
      <c r="G43" s="37">
        <f t="shared" si="2"/>
        <v>8.2080000000000002</v>
      </c>
      <c r="H43" s="38">
        <f t="shared" si="0"/>
        <v>0.14200000000000002</v>
      </c>
      <c r="I43" s="38">
        <f t="shared" si="3"/>
        <v>7.4660000000000002</v>
      </c>
      <c r="J43" s="37">
        <f t="shared" si="4"/>
        <v>7.3239999999999998</v>
      </c>
      <c r="K43" s="39">
        <f t="shared" si="5"/>
        <v>0.731958762886598</v>
      </c>
      <c r="L43" s="39">
        <f>I43/C43</f>
        <v>6.9257884972170682</v>
      </c>
      <c r="M43" s="40">
        <f t="shared" si="7"/>
        <v>8.2850678733031664</v>
      </c>
      <c r="P43" s="41"/>
    </row>
    <row r="44" spans="1:16" x14ac:dyDescent="0.25">
      <c r="A44" s="5"/>
      <c r="B44" s="8"/>
      <c r="C44" s="8"/>
      <c r="D44" s="42"/>
      <c r="E44" s="7"/>
      <c r="F44" s="7"/>
      <c r="G44" s="42"/>
      <c r="H44" s="7"/>
      <c r="I44" s="7"/>
      <c r="J44" s="42"/>
      <c r="K44" s="9"/>
      <c r="L44" s="6"/>
      <c r="M44" s="10"/>
      <c r="P44" s="41"/>
    </row>
    <row r="45" spans="1:16" x14ac:dyDescent="0.25">
      <c r="A45" s="26" t="s">
        <v>33</v>
      </c>
      <c r="B45" s="19">
        <f>$B$6+$B$7+$B$10+$B$43-B22-B8</f>
        <v>101.73600000000002</v>
      </c>
      <c r="C45" s="19">
        <f>$C$6+$C$7+$C$10+$C$43-C22-C8</f>
        <v>17.603000000000002</v>
      </c>
      <c r="D45" s="22">
        <f>$D$6+$D$7+$D$10+$D$43-D22-D8</f>
        <v>-84.13300000000001</v>
      </c>
      <c r="E45" s="25">
        <v>363.642</v>
      </c>
      <c r="F45" s="25">
        <v>85.012999999999991</v>
      </c>
      <c r="G45" s="43">
        <f>F45-E45</f>
        <v>-278.62900000000002</v>
      </c>
      <c r="H45" s="25">
        <f t="shared" ref="H45:J46" si="8">E45-B45</f>
        <v>261.90599999999995</v>
      </c>
      <c r="I45" s="25">
        <f t="shared" si="8"/>
        <v>67.41</v>
      </c>
      <c r="J45" s="43">
        <f t="shared" si="8"/>
        <v>-194.49600000000001</v>
      </c>
      <c r="K45" s="17">
        <f t="shared" ref="K45:M46" si="9">H45/B45</f>
        <v>2.5743689549422024</v>
      </c>
      <c r="L45" s="17">
        <f t="shared" si="9"/>
        <v>3.829460887348747</v>
      </c>
      <c r="M45" s="14">
        <f t="shared" si="9"/>
        <v>2.3117682716651013</v>
      </c>
      <c r="P45" s="41"/>
    </row>
    <row r="46" spans="1:16" x14ac:dyDescent="0.25">
      <c r="A46" s="31" t="s">
        <v>34</v>
      </c>
      <c r="B46" s="16">
        <f>$B$6+$B$7+$B$10+$B$43</f>
        <v>102.06200000000001</v>
      </c>
      <c r="C46" s="16">
        <f>$C$6+$C$7+$C$10+$C$43</f>
        <v>17.699000000000002</v>
      </c>
      <c r="D46" s="30">
        <f>$D$6+$D$7+$D$10+$D$43</f>
        <v>-84.363000000000014</v>
      </c>
      <c r="E46" s="23">
        <v>364.04500000000002</v>
      </c>
      <c r="F46" s="23">
        <v>85.697999999999993</v>
      </c>
      <c r="G46" s="44">
        <f>F46-E46</f>
        <v>-278.34700000000004</v>
      </c>
      <c r="H46" s="23">
        <f t="shared" si="8"/>
        <v>261.983</v>
      </c>
      <c r="I46" s="23">
        <f t="shared" si="8"/>
        <v>67.998999999999995</v>
      </c>
      <c r="J46" s="44">
        <f t="shared" si="8"/>
        <v>-193.98400000000004</v>
      </c>
      <c r="K46" s="20">
        <f t="shared" si="9"/>
        <v>2.5669005114538219</v>
      </c>
      <c r="L46" s="20">
        <f t="shared" si="9"/>
        <v>3.8419684727950725</v>
      </c>
      <c r="M46" s="28">
        <f t="shared" si="9"/>
        <v>2.2993966549316642</v>
      </c>
    </row>
    <row r="47" spans="1:16" x14ac:dyDescent="0.25">
      <c r="A47" s="11"/>
      <c r="B47" s="12"/>
      <c r="C47" s="12"/>
      <c r="D47" s="3"/>
      <c r="E47" s="2"/>
      <c r="F47" s="2"/>
      <c r="G47" s="3"/>
      <c r="H47" s="2"/>
      <c r="I47" s="2"/>
      <c r="J47" s="3"/>
      <c r="K47" s="2"/>
      <c r="L47" s="2"/>
      <c r="M47" s="13"/>
    </row>
    <row r="48" spans="1:16" ht="29.25" customHeight="1" thickBot="1" x14ac:dyDescent="0.3">
      <c r="A48" s="62" t="s">
        <v>53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4"/>
    </row>
    <row r="50" spans="1:7" x14ac:dyDescent="0.25">
      <c r="E50" s="7"/>
      <c r="F50" s="7"/>
      <c r="G50" s="7"/>
    </row>
    <row r="51" spans="1:7" x14ac:dyDescent="0.25">
      <c r="A51" s="45"/>
      <c r="B51" s="45"/>
      <c r="C51" s="45"/>
      <c r="D51" s="45"/>
      <c r="E51" s="7"/>
      <c r="F51" s="7"/>
      <c r="G51" s="7"/>
    </row>
  </sheetData>
  <mergeCells count="7">
    <mergeCell ref="A1:M1"/>
    <mergeCell ref="A2:M2"/>
    <mergeCell ref="A48:M48"/>
    <mergeCell ref="B3:D3"/>
    <mergeCell ref="E3:G3"/>
    <mergeCell ref="H3:J3"/>
    <mergeCell ref="K3:M3"/>
  </mergeCells>
  <pageMargins left="0.7" right="0.7" top="0.75" bottom="0.75" header="0.3" footer="0.3"/>
  <pageSetup scale="75" fitToHeight="0" orientation="landscape" r:id="rId1"/>
  <headerFooter>
    <oddFooter>&amp;Rpage &amp;P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Supple Tbl C</vt:lpstr>
      <vt:lpstr>'Supple Tbl C'!Print_Area</vt:lpstr>
      <vt:lpstr>'Supple Tbl C'!Print_Titles</vt:lpstr>
    </vt:vector>
  </TitlesOfParts>
  <Company>Economic Policy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Finio</dc:creator>
  <cp:lastModifiedBy>ddonald</cp:lastModifiedBy>
  <cp:lastPrinted>2011-09-19T19:28:32Z</cp:lastPrinted>
  <dcterms:created xsi:type="dcterms:W3CDTF">2011-05-16T17:04:28Z</dcterms:created>
  <dcterms:modified xsi:type="dcterms:W3CDTF">2011-09-20T12:46:00Z</dcterms:modified>
</cp:coreProperties>
</file>